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7-2024\"/>
    </mc:Choice>
  </mc:AlternateContent>
  <xr:revisionPtr revIDLastSave="0" documentId="13_ncr:1_{8CE3CD64-354C-4C0C-9F38-502F42CF89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10" i="1" l="1"/>
  <c r="U10" i="1"/>
  <c r="Q10" i="1"/>
  <c r="Q9" i="1"/>
  <c r="T9" i="1"/>
  <c r="U9" i="1"/>
  <c r="Q8" i="1" l="1"/>
  <c r="T8" i="1"/>
  <c r="U8" i="1"/>
  <c r="U7" i="1"/>
  <c r="Q7" i="1"/>
  <c r="R13" i="1" l="1"/>
  <c r="T7" i="1"/>
  <c r="S13" i="1" s="1"/>
</calcChain>
</file>

<file path=xl/sharedStrings.xml><?xml version="1.0" encoding="utf-8"?>
<sst xmlns="http://schemas.openxmlformats.org/spreadsheetml/2006/main" count="72" uniqueCount="55">
  <si>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</si>
  <si>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</si>
  <si>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</si>
  <si>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</si>
  <si>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</si>
  <si>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</si>
  <si>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</si>
  <si>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</si>
  <si>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</si>
  <si>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</si>
  <si>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</si>
  <si>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</si>
  <si>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</si>
  <si>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</si>
  <si>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</si>
  <si>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</si>
  <si>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</si>
  <si>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</si>
  <si>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</si>
  <si>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</si>
  <si>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</si>
  <si>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</si>
  <si>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</si>
  <si>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</si>
  <si>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</si>
  <si>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</si>
  <si>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</si>
  <si>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</si>
  <si>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</si>
  <si>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</si>
  <si>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</si>
  <si>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39121100-7 - Psací stoly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</si>
  <si>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</si>
  <si>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</si>
  <si>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</si>
  <si>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t>Příloha č. 2 Kupní smlouvy - technická specifikace
Nábytek pro ZČU (II.) 017 - 2024</t>
  </si>
  <si>
    <t xml:space="preserve">Konferenční židle </t>
  </si>
  <si>
    <t>do 30.9.2024</t>
  </si>
  <si>
    <t xml:space="preserve">Termín dodání </t>
  </si>
  <si>
    <t>Dodání ve smontovaném stavu do určených místností.</t>
  </si>
  <si>
    <t>Dagmar Keglerová,
Tel.: 37763 4877,
606 665 155</t>
  </si>
  <si>
    <t>Borská 53,
301 00 Plzeň,
VŠ kolej</t>
  </si>
  <si>
    <t>Ilona Polívková,
Tel.: 37763 4875,
725 549 941</t>
  </si>
  <si>
    <t>Máchova 14-16,
301 00 Plzeň,
VŠ kolej</t>
  </si>
  <si>
    <t>Ing. Michaela Pšeidlová,
Tel.: 37763 4878,
724 961 105</t>
  </si>
  <si>
    <t>Bolevecká 30-32,
301 00 Plzeň,
VŠ kolej</t>
  </si>
  <si>
    <r>
      <t>Konferenční židle stohovatelná, nosn</t>
    </r>
    <r>
      <rPr>
        <sz val="11"/>
        <rFont val="Calibri"/>
        <family val="2"/>
        <charset val="238"/>
      </rPr>
      <t>ost min. 120</t>
    </r>
    <r>
      <rPr>
        <sz val="11"/>
        <color rgb="FF000000"/>
        <rFont val="Calibri"/>
        <family val="2"/>
        <charset val="238"/>
      </rPr>
      <t xml:space="preserve"> kg. 
Kovová podnož černé barvy, sedák a opěrák očalouněný látkou - </t>
    </r>
    <r>
      <rPr>
        <b/>
        <sz val="11"/>
        <color rgb="FF000000"/>
        <rFont val="Calibri"/>
        <family val="2"/>
        <charset val="238"/>
      </rPr>
      <t>modrá barva</t>
    </r>
    <r>
      <rPr>
        <sz val="11"/>
        <color rgb="FF000000"/>
        <rFont val="Calibri"/>
        <family val="2"/>
        <charset val="238"/>
      </rPr>
      <t xml:space="preserve">. 
Rozměry: 
</t>
    </r>
    <r>
      <rPr>
        <sz val="11"/>
        <rFont val="Calibri"/>
        <family val="2"/>
        <charset val="238"/>
      </rPr>
      <t>výška min. 75</t>
    </r>
    <r>
      <rPr>
        <sz val="11"/>
        <color rgb="FF000000"/>
        <rFont val="Calibri"/>
        <family val="2"/>
        <charset val="238"/>
      </rPr>
      <t xml:space="preserve"> cm,
celková šířka 54 cm</t>
    </r>
    <r>
      <rPr>
        <sz val="11"/>
        <rFont val="Calibri"/>
        <family val="2"/>
        <charset val="238"/>
      </rPr>
      <t xml:space="preserve"> (+/- 3 cm), 
celková hloubka 57 cm  (+/- 3 cm), 
výška sedu 47 cm  (+/- 3 cm), 
šířka sedáku 47 cm  (+/- 3 cm), 
hloubka sedáku 44 cm  (+/- 3 cm). </t>
    </r>
  </si>
  <si>
    <r>
      <t xml:space="preserve">Konferenční židle stohovatelná, nosnost min. 120 kg. 
Kovová podnož černé barvy, sedák a opěrák očalouněný látkou - </t>
    </r>
    <r>
      <rPr>
        <b/>
        <sz val="11"/>
        <color rgb="FF000000"/>
        <rFont val="Calibri"/>
        <family val="2"/>
        <charset val="238"/>
      </rPr>
      <t xml:space="preserve">modrá barva. </t>
    </r>
    <r>
      <rPr>
        <sz val="11"/>
        <color rgb="FF000000"/>
        <rFont val="Calibri"/>
        <family val="2"/>
        <charset val="238"/>
      </rPr>
      <t xml:space="preserve">
Rozměry: 
výška min. 75 cm,
celková šířka 54 cm (+/- 3 cm), 
celková hloubka 57 cm  (+/- 3 cm), 
výška sedu 47 cm  (+/- 3 cm), 
šířka sedáku 47 cm  (+/- 3 cm), 
hloubka sedáku 44 cm  (+/- 3 cm). </t>
    </r>
  </si>
  <si>
    <r>
      <t xml:space="preserve">Konferenční židle stohovatelná, nosnost min. 120 kg. 
Kovová podnož černé barvy, sedák a opěrák očalouněný látkou - </t>
    </r>
    <r>
      <rPr>
        <b/>
        <sz val="11"/>
        <color rgb="FF000000"/>
        <rFont val="Calibri"/>
        <family val="2"/>
        <charset val="238"/>
      </rPr>
      <t xml:space="preserve">červená barva. </t>
    </r>
    <r>
      <rPr>
        <sz val="11"/>
        <color rgb="FF000000"/>
        <rFont val="Calibri"/>
        <family val="2"/>
        <charset val="238"/>
      </rPr>
      <t xml:space="preserve">
Rozměry: 
výška min. 75 cm,
celková šířka 54 cm (+/- 3 cm), 
celková hloubka 57 cm  (+/- 3 cm), 
výška sedu 47 cm  (+/- 3 cm), 
šířka sedáku 47 cm  (+/- 3 cm), 
hloubka sedáku 44 cm  (+/- 3 cm). </t>
    </r>
  </si>
  <si>
    <t>Psací stůl</t>
  </si>
  <si>
    <t>Ilustrační obrázek</t>
  </si>
  <si>
    <r>
      <t>Psací stůl se třemi šuplíky + 1 otevřený (bez čela) - na levé straně. Viz ilustrační obrázek. 
Barva</t>
    </r>
    <r>
      <rPr>
        <b/>
        <sz val="11"/>
        <color rgb="FF000000"/>
        <rFont val="Calibri"/>
        <family val="2"/>
        <charset val="238"/>
      </rPr>
      <t xml:space="preserve"> světlý buk</t>
    </r>
    <r>
      <rPr>
        <sz val="11"/>
        <color rgb="FF000000"/>
        <rFont val="Calibri"/>
        <family val="2"/>
        <charset val="238"/>
      </rPr>
      <t>, čela šuplíků LTD</t>
    </r>
    <r>
      <rPr>
        <b/>
        <sz val="11"/>
        <color rgb="FF000000"/>
        <rFont val="Calibri"/>
        <family val="2"/>
        <charset val="238"/>
      </rPr>
      <t xml:space="preserve"> bílá. </t>
    </r>
    <r>
      <rPr>
        <sz val="11"/>
        <color rgb="FF000000"/>
        <rFont val="Calibri"/>
        <family val="2"/>
        <charset val="238"/>
      </rPr>
      <t xml:space="preserve">
Horní šuplík uzamykatelný. 
Úchyty kovové. 
Materiál: lamino LTD, ABS hrany min. 2 mm, podnože lamino.
Síla materiálu min. 1,6 cm, záda HDF min. 4 mm . 
Celková hloubka 60 cm, celková šířka 120 cm, celková výška 75 cm (u všech rozměrů +/- 1 cm).
Nosnost stolu min. 100 kg.
Nosnost šuplíku min. 10 kg.
Včetně dodání ve smontovaném stavu do místa plnění a výnosu do pater.</t>
    </r>
  </si>
  <si>
    <t>Samostatná faktura</t>
  </si>
  <si>
    <t>Dodání ve smontovaném stavu do určných místností, výnos do pater.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</si>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</sst>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3" fontId="8" fillId="5" borderId="9" xfId="0" applyNumberFormat="1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left" vertical="center" wrapText="1" indent="2"/>
    </xf>
    <xf numFmtId="164" fontId="0" fillId="0" borderId="9" xfId="0" applyNumberFormat="1" applyBorder="1" applyAlignment="1">
      <alignment horizontal="right" vertical="center" indent="2"/>
    </xf>
    <xf numFmtId="164" fontId="8" fillId="5" borderId="9" xfId="0" applyNumberFormat="1" applyFont="1" applyFill="1" applyBorder="1" applyAlignment="1">
      <alignment horizontal="right" vertical="center" indent="2"/>
    </xf>
    <xf numFmtId="165" fontId="0" fillId="0" borderId="9" xfId="0" applyNumberFormat="1" applyBorder="1" applyAlignment="1">
      <alignment horizontal="right" vertical="center" indent="2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3" fontId="8" fillId="5" borderId="14" xfId="0" applyNumberFormat="1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left" vertical="center" wrapText="1" indent="2"/>
    </xf>
    <xf numFmtId="164" fontId="0" fillId="0" borderId="14" xfId="0" applyNumberFormat="1" applyBorder="1" applyAlignment="1">
      <alignment horizontal="right" vertical="center" indent="2"/>
    </xf>
    <xf numFmtId="164" fontId="8" fillId="5" borderId="14" xfId="0" applyNumberFormat="1" applyFont="1" applyFill="1" applyBorder="1" applyAlignment="1">
      <alignment horizontal="right" vertical="center" indent="2"/>
    </xf>
    <xf numFmtId="165" fontId="0" fillId="0" borderId="14" xfId="0" applyNumberFormat="1" applyBorder="1" applyAlignment="1">
      <alignment horizontal="right" vertical="center" indent="2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3" fontId="8" fillId="5" borderId="16" xfId="0" applyNumberFormat="1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left" vertical="center" wrapText="1" indent="2"/>
    </xf>
    <xf numFmtId="0" fontId="5" fillId="5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2"/>
    </xf>
    <xf numFmtId="164" fontId="8" fillId="5" borderId="16" xfId="0" applyNumberFormat="1" applyFont="1" applyFill="1" applyBorder="1" applyAlignment="1">
      <alignment horizontal="right" vertical="center" indent="2"/>
    </xf>
    <xf numFmtId="165" fontId="0" fillId="0" borderId="16" xfId="0" applyNumberFormat="1" applyBorder="1" applyAlignment="1">
      <alignment horizontal="right" vertical="center" indent="2"/>
    </xf>
    <xf numFmtId="0" fontId="0" fillId="0" borderId="16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9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4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0" fontId="1" fillId="3" borderId="9" xfId="0" applyFont="1" applyFill="1" applyBorder="1" applyAlignment="1" applyProtection="1">
      <alignment horizontal="left" vertical="center" wrapText="1" indent="2"/>
      <protection locked="0"/>
    </xf>
    <xf numFmtId="0" fontId="1" fillId="3" borderId="14" xfId="0" applyFont="1" applyFill="1" applyBorder="1" applyAlignment="1" applyProtection="1">
      <alignment horizontal="left" vertical="center" wrapText="1" indent="2"/>
      <protection locked="0"/>
    </xf>
    <xf numFmtId="0" fontId="1" fillId="3" borderId="16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162687</xdr:colOff>
      <xdr:row>9</xdr:row>
      <xdr:rowOff>209550</xdr:rowOff>
    </xdr:from>
    <xdr:to>
      <xdr:col>6</xdr:col>
      <xdr:colOff>2849145</xdr:colOff>
      <xdr:row>9</xdr:row>
      <xdr:rowOff>2115380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1EAA1A2-B537-008F-09CA-282FA2847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16337" y="10544175"/>
          <a:ext cx="2686458" cy="19058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8"/>
  <sheetViews>
    <sheetView tabSelected="1" zoomScaleNormal="100" workbookViewId="0">
      <selection activeCell="H7" sqref="H7:H10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96.28515625" style="1" customWidth="1"/>
    <col min="7" max="7" width="4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28.28515625" hidden="1" customWidth="1"/>
    <col min="13" max="13" width="35.5703125" customWidth="1"/>
    <col min="14" max="14" width="25.7109375" customWidth="1"/>
    <col min="15" max="15" width="25.5703125" style="4" customWidth="1"/>
    <col min="16" max="16" width="22.285156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8.140625" style="5" customWidth="1"/>
  </cols>
  <sheetData>
    <row r="1" spans="1:23" ht="39" customHeight="1" x14ac:dyDescent="0.25">
      <c r="B1" s="79" t="s">
        <v>35</v>
      </c>
      <c r="C1" s="79"/>
      <c r="D1" s="79"/>
      <c r="E1" s="79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2.5" customHeight="1" x14ac:dyDescent="0.25">
      <c r="B2" s="7"/>
      <c r="C2" s="7"/>
      <c r="D2" s="7"/>
      <c r="E2" s="7"/>
      <c r="H2" s="80"/>
      <c r="I2" s="81"/>
      <c r="J2" s="81"/>
      <c r="K2" s="81"/>
      <c r="L2" s="81"/>
      <c r="M2" s="81"/>
      <c r="N2" s="81"/>
      <c r="O2" s="81"/>
      <c r="P2" s="81"/>
      <c r="Q2" s="1"/>
      <c r="S2" s="6"/>
      <c r="T2" s="6"/>
      <c r="U2" s="6"/>
      <c r="V2" s="6"/>
      <c r="W2" s="6"/>
    </row>
    <row r="3" spans="1:23" ht="21.75" customHeight="1" x14ac:dyDescent="0.25">
      <c r="B3" s="8"/>
      <c r="C3" s="9" t="s">
        <v>0</v>
      </c>
      <c r="D3" s="73"/>
      <c r="E3" s="73"/>
      <c r="F3" s="73"/>
      <c r="G3" s="73"/>
      <c r="H3" s="81"/>
      <c r="I3" s="81"/>
      <c r="J3" s="81"/>
      <c r="K3" s="81"/>
      <c r="L3" s="81"/>
      <c r="M3" s="81"/>
      <c r="N3" s="81"/>
      <c r="O3" s="81"/>
      <c r="P3" s="81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73"/>
      <c r="E4" s="73"/>
      <c r="F4" s="73"/>
      <c r="G4" s="73"/>
      <c r="H4" s="73"/>
      <c r="I4" s="73"/>
      <c r="J4" s="73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50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34</v>
      </c>
      <c r="M6" s="19" t="s">
        <v>12</v>
      </c>
      <c r="N6" s="21" t="s">
        <v>13</v>
      </c>
      <c r="O6" s="19" t="s">
        <v>14</v>
      </c>
      <c r="P6" s="19" t="s">
        <v>38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179.25" customHeight="1" thickTop="1" x14ac:dyDescent="0.25">
      <c r="A7" s="23"/>
      <c r="B7" s="45">
        <v>1</v>
      </c>
      <c r="C7" s="46" t="s">
        <v>36</v>
      </c>
      <c r="D7" s="47">
        <v>30</v>
      </c>
      <c r="E7" s="48" t="s">
        <v>22</v>
      </c>
      <c r="F7" s="49" t="s">
        <v>46</v>
      </c>
      <c r="G7" s="75"/>
      <c r="H7" s="93"/>
      <c r="I7" s="46" t="s">
        <v>32</v>
      </c>
      <c r="J7" s="46" t="s">
        <v>32</v>
      </c>
      <c r="K7" s="75" t="s">
        <v>52</v>
      </c>
      <c r="L7" s="75"/>
      <c r="M7" s="82" t="s">
        <v>39</v>
      </c>
      <c r="N7" s="46" t="s">
        <v>40</v>
      </c>
      <c r="O7" s="46" t="s">
        <v>41</v>
      </c>
      <c r="P7" s="82" t="s">
        <v>37</v>
      </c>
      <c r="Q7" s="50">
        <f>D7*R7</f>
        <v>22500</v>
      </c>
      <c r="R7" s="51">
        <v>750</v>
      </c>
      <c r="S7" s="89"/>
      <c r="T7" s="52">
        <f>D7*S7</f>
        <v>0</v>
      </c>
      <c r="U7" s="53" t="str">
        <f>IF(ISNUMBER(S7), IF(S7&gt;R7,"NEVYHOVUJE","VYHOVUJE")," ")</f>
        <v xml:space="preserve"> </v>
      </c>
      <c r="V7" s="75"/>
      <c r="W7" s="77" t="s">
        <v>23</v>
      </c>
    </row>
    <row r="8" spans="1:23" ht="185.25" customHeight="1" x14ac:dyDescent="0.25">
      <c r="A8" s="23"/>
      <c r="B8" s="36">
        <v>2</v>
      </c>
      <c r="C8" s="37" t="s">
        <v>36</v>
      </c>
      <c r="D8" s="38">
        <v>70</v>
      </c>
      <c r="E8" s="39" t="s">
        <v>22</v>
      </c>
      <c r="F8" s="40" t="s">
        <v>47</v>
      </c>
      <c r="G8" s="76"/>
      <c r="H8" s="94"/>
      <c r="I8" s="37" t="s">
        <v>32</v>
      </c>
      <c r="J8" s="37" t="s">
        <v>32</v>
      </c>
      <c r="K8" s="76"/>
      <c r="L8" s="76"/>
      <c r="M8" s="83"/>
      <c r="N8" s="37" t="s">
        <v>42</v>
      </c>
      <c r="O8" s="37" t="s">
        <v>43</v>
      </c>
      <c r="P8" s="83"/>
      <c r="Q8" s="41">
        <f>D8*R8</f>
        <v>52500</v>
      </c>
      <c r="R8" s="42">
        <v>750</v>
      </c>
      <c r="S8" s="90"/>
      <c r="T8" s="43">
        <f>D8*S8</f>
        <v>0</v>
      </c>
      <c r="U8" s="44" t="str">
        <f t="shared" ref="U8" si="0">IF(ISNUMBER(S8), IF(S8&gt;R8,"NEVYHOVUJE","VYHOVUJE")," ")</f>
        <v xml:space="preserve"> </v>
      </c>
      <c r="V8" s="76"/>
      <c r="W8" s="78"/>
    </row>
    <row r="9" spans="1:23" ht="192" customHeight="1" thickBot="1" x14ac:dyDescent="0.3">
      <c r="A9" s="23"/>
      <c r="B9" s="54">
        <v>3</v>
      </c>
      <c r="C9" s="55" t="s">
        <v>36</v>
      </c>
      <c r="D9" s="56">
        <v>50</v>
      </c>
      <c r="E9" s="57" t="s">
        <v>22</v>
      </c>
      <c r="F9" s="58" t="s">
        <v>48</v>
      </c>
      <c r="G9" s="84"/>
      <c r="H9" s="95"/>
      <c r="I9" s="55" t="s">
        <v>32</v>
      </c>
      <c r="J9" s="55" t="s">
        <v>32</v>
      </c>
      <c r="K9" s="76"/>
      <c r="L9" s="76"/>
      <c r="M9" s="83"/>
      <c r="N9" s="55" t="s">
        <v>44</v>
      </c>
      <c r="O9" s="55" t="s">
        <v>45</v>
      </c>
      <c r="P9" s="83"/>
      <c r="Q9" s="59">
        <f>D9*R9</f>
        <v>37500</v>
      </c>
      <c r="R9" s="60">
        <v>750</v>
      </c>
      <c r="S9" s="91"/>
      <c r="T9" s="61">
        <f>D9*S9</f>
        <v>0</v>
      </c>
      <c r="U9" s="62" t="str">
        <f t="shared" ref="U9" si="1">IF(ISNUMBER(S9), IF(S9&gt;R9,"NEVYHOVUJE","VYHOVUJE")," ")</f>
        <v xml:space="preserve"> </v>
      </c>
      <c r="V9" s="76"/>
      <c r="W9" s="78"/>
    </row>
    <row r="10" spans="1:23" ht="192" customHeight="1" thickBot="1" x14ac:dyDescent="0.3">
      <c r="A10" s="23"/>
      <c r="B10" s="63">
        <v>4</v>
      </c>
      <c r="C10" s="64" t="s">
        <v>49</v>
      </c>
      <c r="D10" s="65">
        <v>5</v>
      </c>
      <c r="E10" s="66" t="s">
        <v>22</v>
      </c>
      <c r="F10" s="67" t="s">
        <v>51</v>
      </c>
      <c r="G10" s="67"/>
      <c r="H10" s="96"/>
      <c r="I10" s="64" t="s">
        <v>54</v>
      </c>
      <c r="J10" s="64" t="s">
        <v>32</v>
      </c>
      <c r="K10" s="64" t="s">
        <v>52</v>
      </c>
      <c r="L10" s="64"/>
      <c r="M10" s="68" t="s">
        <v>53</v>
      </c>
      <c r="N10" s="64" t="s">
        <v>42</v>
      </c>
      <c r="O10" s="64" t="s">
        <v>43</v>
      </c>
      <c r="P10" s="68" t="s">
        <v>37</v>
      </c>
      <c r="Q10" s="69">
        <f>D10*R10</f>
        <v>32500</v>
      </c>
      <c r="R10" s="70">
        <v>6500</v>
      </c>
      <c r="S10" s="92"/>
      <c r="T10" s="71">
        <f>D10*S10</f>
        <v>0</v>
      </c>
      <c r="U10" s="72" t="str">
        <f t="shared" ref="U10" si="2">IF(ISNUMBER(S10), IF(S10&gt;R10,"NEVYHOVUJE","VYHOVUJE")," ")</f>
        <v xml:space="preserve"> </v>
      </c>
      <c r="V10" s="64"/>
      <c r="W10" s="66" t="s">
        <v>31</v>
      </c>
    </row>
    <row r="11" spans="1:23" ht="13.5" customHeight="1" thickTop="1" thickBot="1" x14ac:dyDescent="0.3">
      <c r="C11"/>
      <c r="D11"/>
      <c r="E11"/>
      <c r="F11"/>
      <c r="G11"/>
      <c r="H11"/>
      <c r="I11"/>
      <c r="J11"/>
      <c r="K11"/>
      <c r="O11"/>
      <c r="P11"/>
      <c r="Q11"/>
      <c r="T11" s="24"/>
    </row>
    <row r="12" spans="1:23" ht="60.75" customHeight="1" thickTop="1" thickBot="1" x14ac:dyDescent="0.3">
      <c r="B12" s="85" t="s">
        <v>24</v>
      </c>
      <c r="C12" s="85"/>
      <c r="D12" s="85"/>
      <c r="E12" s="85"/>
      <c r="F12" s="85"/>
      <c r="G12" s="85"/>
      <c r="H12" s="85"/>
      <c r="I12" s="85"/>
      <c r="J12" s="85"/>
      <c r="K12" s="85"/>
      <c r="L12" s="12"/>
      <c r="M12" s="25"/>
      <c r="N12" s="25"/>
      <c r="O12" s="25"/>
      <c r="P12" s="26"/>
      <c r="Q12" s="26"/>
      <c r="R12" s="27" t="s">
        <v>25</v>
      </c>
      <c r="S12" s="86" t="s">
        <v>26</v>
      </c>
      <c r="T12" s="86"/>
      <c r="U12" s="86"/>
      <c r="V12" s="17"/>
    </row>
    <row r="13" spans="1:23" ht="33" customHeight="1" thickTop="1" thickBot="1" x14ac:dyDescent="0.3">
      <c r="B13" s="87" t="s">
        <v>33</v>
      </c>
      <c r="C13" s="87"/>
      <c r="D13" s="87"/>
      <c r="E13" s="87"/>
      <c r="F13" s="87"/>
      <c r="G13" s="87"/>
      <c r="H13" s="87"/>
      <c r="I13" s="74"/>
      <c r="J13" s="74"/>
      <c r="K13" s="28"/>
      <c r="M13" s="29"/>
      <c r="N13" s="29"/>
      <c r="O13" s="29"/>
      <c r="P13" s="30"/>
      <c r="Q13" s="30"/>
      <c r="R13" s="31">
        <f>SUM(Q7:Q10)</f>
        <v>145000</v>
      </c>
      <c r="S13" s="88">
        <f>SUM(T7:T10)</f>
        <v>0</v>
      </c>
      <c r="T13" s="88"/>
      <c r="U13" s="88"/>
    </row>
    <row r="14" spans="1:23" s="32" customFormat="1" ht="15.75" thickTop="1" x14ac:dyDescent="0.25">
      <c r="B14" s="32" t="s">
        <v>27</v>
      </c>
      <c r="W14" s="33"/>
    </row>
    <row r="15" spans="1:23" s="32" customFormat="1" x14ac:dyDescent="0.25">
      <c r="B15" s="34" t="s">
        <v>28</v>
      </c>
      <c r="C15" s="32" t="s">
        <v>29</v>
      </c>
      <c r="W15" s="33"/>
    </row>
    <row r="16" spans="1:23" s="32" customFormat="1" x14ac:dyDescent="0.25">
      <c r="B16" s="34" t="s">
        <v>28</v>
      </c>
      <c r="C16" s="32" t="s">
        <v>30</v>
      </c>
      <c r="W16" s="33"/>
    </row>
    <row r="17" spans="3:23" s="32" customFormat="1" x14ac:dyDescent="0.25">
      <c r="W17" s="33"/>
    </row>
    <row r="18" spans="3:23" s="32" customFormat="1" x14ac:dyDescent="0.25">
      <c r="W18" s="33"/>
    </row>
    <row r="20" spans="3:23" x14ac:dyDescent="0.25">
      <c r="C20"/>
      <c r="E20"/>
      <c r="F20"/>
      <c r="G20"/>
      <c r="I20"/>
      <c r="J20"/>
    </row>
    <row r="21" spans="3:23" x14ac:dyDescent="0.25">
      <c r="C21"/>
      <c r="E21"/>
      <c r="F21"/>
      <c r="G21"/>
      <c r="I21"/>
      <c r="J21"/>
    </row>
    <row r="22" spans="3:23" x14ac:dyDescent="0.25">
      <c r="C22"/>
      <c r="E22"/>
      <c r="F22"/>
      <c r="G22"/>
      <c r="I22"/>
      <c r="J22"/>
    </row>
    <row r="23" spans="3:23" x14ac:dyDescent="0.25">
      <c r="C23"/>
      <c r="E23"/>
      <c r="F23"/>
      <c r="G23"/>
      <c r="I23"/>
      <c r="J23"/>
    </row>
    <row r="24" spans="3:23" x14ac:dyDescent="0.25">
      <c r="C24"/>
      <c r="E24"/>
      <c r="F24"/>
      <c r="G24"/>
      <c r="I24"/>
      <c r="J24"/>
    </row>
    <row r="25" spans="3:23" x14ac:dyDescent="0.25">
      <c r="C25"/>
      <c r="E25"/>
      <c r="F25"/>
      <c r="G25"/>
      <c r="I25"/>
      <c r="J25"/>
    </row>
    <row r="26" spans="3:23" x14ac:dyDescent="0.25">
      <c r="C26"/>
      <c r="E26"/>
      <c r="F26"/>
      <c r="G26"/>
      <c r="I26"/>
      <c r="J26"/>
    </row>
    <row r="27" spans="3:23" x14ac:dyDescent="0.25">
      <c r="C27"/>
      <c r="E27"/>
      <c r="F27"/>
      <c r="G27"/>
      <c r="I27"/>
      <c r="J27"/>
    </row>
    <row r="28" spans="3:23" x14ac:dyDescent="0.25">
      <c r="C28"/>
      <c r="E28"/>
      <c r="F28"/>
      <c r="G28"/>
      <c r="I28"/>
      <c r="J28"/>
    </row>
    <row r="29" spans="3:23" x14ac:dyDescent="0.25">
      <c r="C29"/>
      <c r="E29"/>
      <c r="F29"/>
      <c r="G29"/>
      <c r="I29"/>
      <c r="J29"/>
    </row>
    <row r="30" spans="3:23" x14ac:dyDescent="0.25">
      <c r="C30"/>
      <c r="E30"/>
      <c r="F30"/>
      <c r="G30"/>
      <c r="I30"/>
      <c r="J30"/>
    </row>
    <row r="31" spans="3:23" x14ac:dyDescent="0.25">
      <c r="C31"/>
      <c r="E31"/>
      <c r="F31"/>
      <c r="G31"/>
      <c r="I31"/>
      <c r="J31"/>
    </row>
    <row r="32" spans="3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</sheetData>
  <sheetProtection algorithmName="SHA-512" hashValue="Hnx72NIo03PZNIarqXCReZ2B/gndJw9sgiDLclVtRwLHv77pMq+A7EzoQm/vP/+O6bKNNFwZuuH7AC7D9LW+ZQ==" saltValue="dIzLS4yL+nT9ZFLRm6QWrg==" spinCount="100000" sheet="1" objects="1" scenarios="1" selectLockedCells="1"/>
  <mergeCells count="13">
    <mergeCell ref="B12:K12"/>
    <mergeCell ref="S12:U12"/>
    <mergeCell ref="B13:H13"/>
    <mergeCell ref="S13:U13"/>
    <mergeCell ref="V7:V9"/>
    <mergeCell ref="W7:W9"/>
    <mergeCell ref="B1:E1"/>
    <mergeCell ref="H2:P3"/>
    <mergeCell ref="K7:K9"/>
    <mergeCell ref="L7:L9"/>
    <mergeCell ref="M7:M9"/>
    <mergeCell ref="P7:P9"/>
    <mergeCell ref="G7:G9"/>
  </mergeCells>
  <phoneticPr fontId="11" type="noConversion"/>
  <conditionalFormatting sqref="B7:B10 D7:D10">
    <cfRule type="expression" dxfId="11" priority="2">
      <formula>LEN(TRIM(B7))=0</formula>
    </cfRule>
  </conditionalFormatting>
  <conditionalFormatting sqref="B7:B10">
    <cfRule type="cellIs" dxfId="10" priority="3" operator="greaterThanOrEqual">
      <formula>1</formula>
    </cfRule>
  </conditionalFormatting>
  <conditionalFormatting sqref="H7:H10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0">
    <cfRule type="containsText" dxfId="5" priority="14" operator="containsText" text="ANO">
      <formula>NOT(ISERROR(SEARCH("ANO",I7)))</formula>
    </cfRule>
  </conditionalFormatting>
  <conditionalFormatting sqref="S7:S10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0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0" xr:uid="{00000000-0002-0000-0000-000000000000}">
      <formula1>"ANO,NE"</formula1>
      <formula2>0</formula2>
    </dataValidation>
    <dataValidation type="list" showInputMessage="1" showErrorMessage="1" sqref="E7:E10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  <x14:dataValidation type="list" allowBlank="1" showInputMessage="1" showErrorMessage="1" xr:uid="{A8B070E7-746F-4B1F-8DFE-CBE417C7D472}">
          <x14:formula1>
            <xm:f>#REF!</xm:f>
          </x14:formula1>
          <xm:sqref>W10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2024-07-09T12:02:31Z</cp:lastPrinted>
  <dcterms:created xsi:type="dcterms:W3CDTF">2014-03-05T12:43:32Z</dcterms:created>
  <dcterms:modified xsi:type="dcterms:W3CDTF">2024-07-11T11:20:30Z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